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ckungsbeitrag" sheetId="1" state="visible" r:id="rId1"/>
    <sheet name="Annahmen &amp; Anlei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"/>
    <numFmt numFmtId="165" formatCode="0.0 %"/>
  </numFmts>
  <fonts count="10">
    <font>
      <name val="Calibri"/>
      <family val="2"/>
      <color theme="1"/>
      <sz val="11"/>
      <scheme val="minor"/>
    </font>
    <font>
      <name val="Arial"/>
      <b val="1"/>
      <color rgb="000F1117"/>
      <sz val="16"/>
    </font>
    <font>
      <name val="Arial"/>
      <i val="1"/>
      <color rgb="005A5C6E"/>
      <sz val="10"/>
    </font>
    <font>
      <name val="Arial"/>
      <b val="1"/>
      <color rgb="00FFFFFF"/>
      <sz val="10"/>
    </font>
    <font>
      <name val="Arial"/>
      <color rgb="000F1117"/>
      <sz val="10"/>
    </font>
    <font>
      <name val="Arial"/>
      <color rgb="005A5C6E"/>
      <sz val="10"/>
    </font>
    <font>
      <name val="Arial"/>
      <b val="1"/>
      <color rgb="000F1117"/>
      <sz val="10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1C5DBD"/>
      </patternFill>
    </fill>
    <fill>
      <patternFill patternType="solid">
        <fgColor rgb="00EAF3FE"/>
      </patternFill>
    </fill>
    <fill>
      <patternFill patternType="solid">
        <fgColor rgb="00F0F2F8"/>
      </patternFill>
    </fill>
    <fill>
      <patternFill patternType="solid">
        <fgColor rgb="00E3FBF3"/>
      </patternFill>
    </fill>
  </fills>
  <borders count="2">
    <border>
      <left/>
      <right/>
      <top/>
      <bottom/>
      <diagonal/>
    </border>
    <border>
      <left style="thin">
        <color rgb="00D9DDE7"/>
      </left>
      <right style="thin">
        <color rgb="00D9DDE7"/>
      </right>
      <top style="thin">
        <color rgb="00D9DDE7"/>
      </top>
      <bottom style="thin">
        <color rgb="00D9DDE7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pivotButton="0" quotePrefix="0" xfId="0"/>
    <xf numFmtId="164" fontId="4" fillId="3" borderId="1" pivotButton="0" quotePrefix="0" xfId="0"/>
    <xf numFmtId="165" fontId="4" fillId="3" borderId="1" pivotButton="0" quotePrefix="0" xfId="0"/>
    <xf numFmtId="164" fontId="5" fillId="4" borderId="1" pivotButton="0" quotePrefix="0" xfId="0"/>
    <xf numFmtId="164" fontId="6" fillId="5" borderId="1" pivotButton="0" quotePrefix="0" xfId="0"/>
    <xf numFmtId="165" fontId="5" fillId="4" borderId="1" pivotButton="0" quotePrefix="0" xfId="0"/>
    <xf numFmtId="3" fontId="4" fillId="3" borderId="1" pivotButton="0" quotePrefix="0" xfId="0"/>
    <xf numFmtId="0" fontId="7" fillId="0" borderId="1" pivotButton="0" quotePrefix="0" xfId="0"/>
    <xf numFmtId="0" fontId="8" fillId="0" borderId="1" pivotButton="0" quotePrefix="0" xfId="0"/>
    <xf numFmtId="3" fontId="5" fillId="4" borderId="1" pivotButton="0" quotePrefix="0" xfId="0"/>
    <xf numFmtId="3" fontId="6" fillId="5" borderId="1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3" customWidth="1" min="2" max="2"/>
    <col width="7" customWidth="1" min="3" max="3"/>
    <col width="12" customWidth="1" min="4" max="4"/>
    <col width="16" customWidth="1" min="5" max="5"/>
    <col width="11" customWidth="1" min="6" max="6"/>
    <col width="9" customWidth="1" min="7" max="7"/>
    <col width="13" customWidth="1" min="8" max="8"/>
    <col width="10" customWidth="1" min="9" max="9"/>
    <col width="10" customWidth="1" min="10" max="10"/>
    <col width="11" customWidth="1" min="11" max="11"/>
    <col width="10" customWidth="1" min="12" max="12"/>
    <col width="14" customWidth="1" min="13" max="13"/>
    <col width="12" customWidth="1" min="14" max="14"/>
    <col width="12" customWidth="1" min="15" max="15"/>
    <col width="13" customWidth="1" min="16" max="16"/>
    <col width="11" customWidth="1" min="17" max="17"/>
    <col width="9" customWidth="1" min="18" max="18"/>
    <col width="12" customWidth="1" min="19" max="19"/>
    <col width="11" customWidth="1" min="20" max="20"/>
    <col width="9" customWidth="1" min="21" max="21"/>
    <col width="12" customWidth="1" min="22" max="22"/>
    <col width="11" customWidth="1" min="23" max="23"/>
    <col width="13" customWidth="1" min="24" max="24"/>
  </cols>
  <sheetData>
    <row r="1">
      <c r="A1" s="1" t="inlineStr">
        <is>
          <t>Deckungsbeitragsrechnung für Onlineshops — DB1, DB2, DB3 je Produkt</t>
        </is>
      </c>
    </row>
    <row r="2">
      <c r="A2" s="2" t="inlineStr">
        <is>
          <t>Blau hinterlegte Felder sind Eingaben. Grau = Zwischenrechnung, Grün = Ergebnis. Formeln: decore.cloud/rechner/deckungsbeitrag · Vorlage: decore.cloud/vorlagen/deckungsbeitragsrechnung-excel</t>
        </is>
      </c>
    </row>
    <row r="4" ht="48" customHeight="1">
      <c r="A4" s="3" t="inlineStr">
        <is>
          <t>Produkt</t>
        </is>
      </c>
      <c r="B4" s="3" t="inlineStr">
        <is>
          <t>Verkaufspreis brutto</t>
        </is>
      </c>
      <c r="C4" s="3" t="inlineStr">
        <is>
          <t>USt</t>
        </is>
      </c>
      <c r="D4" s="3" t="inlineStr">
        <is>
          <t>Netto-Erlös</t>
        </is>
      </c>
      <c r="E4" s="3" t="inlineStr">
        <is>
          <t>Einkaufspreis netto (inkl. Bezugskosten)</t>
        </is>
      </c>
      <c r="F4" s="3" t="inlineStr">
        <is>
          <t>DB1</t>
        </is>
      </c>
      <c r="G4" s="3" t="inlineStr">
        <is>
          <t>DB1-Marge</t>
        </is>
      </c>
      <c r="H4" s="3" t="inlineStr">
        <is>
          <t>Versand + Verpackung je Sendung</t>
        </is>
      </c>
      <c r="I4" s="3" t="inlineStr">
        <is>
          <t>Zahlartgebühr %</t>
        </is>
      </c>
      <c r="J4" s="3" t="inlineStr">
        <is>
          <t>Zahlartgebühr fix</t>
        </is>
      </c>
      <c r="K4" s="3" t="inlineStr">
        <is>
          <t>Marktplatzgebühr %</t>
        </is>
      </c>
      <c r="L4" s="3" t="inlineStr">
        <is>
          <t>Retourenquote</t>
        </is>
      </c>
      <c r="M4" s="3" t="inlineStr">
        <is>
          <t>Rückversand + Bearbeitung je Retoure</t>
        </is>
      </c>
      <c r="N4" s="3" t="inlineStr">
        <is>
          <t>Wertverlust je Retoure (% vom EK)</t>
        </is>
      </c>
      <c r="O4" s="3" t="inlineStr">
        <is>
          <t>Verlust je Retoure</t>
        </is>
      </c>
      <c r="P4" s="3" t="inlineStr">
        <is>
          <t>Retourenkosten je Bestellung</t>
        </is>
      </c>
      <c r="Q4" s="3" t="inlineStr">
        <is>
          <t>DB2</t>
        </is>
      </c>
      <c r="R4" s="3" t="inlineStr">
        <is>
          <t>DB2-Marge</t>
        </is>
      </c>
      <c r="S4" s="3" t="inlineStr">
        <is>
          <t>Werbekosten je Bestellung</t>
        </is>
      </c>
      <c r="T4" s="3" t="inlineStr">
        <is>
          <t>DB3</t>
        </is>
      </c>
      <c r="U4" s="3" t="inlineStr">
        <is>
          <t>DB3-Marge</t>
        </is>
      </c>
      <c r="V4" s="3" t="inlineStr">
        <is>
          <t>Kipppunkt Retourenquote</t>
        </is>
      </c>
      <c r="W4" s="3" t="inlineStr">
        <is>
          <t>Bestellungen je Monat</t>
        </is>
      </c>
      <c r="X4" s="3" t="inlineStr">
        <is>
          <t>DB3 gesamt je Monat</t>
        </is>
      </c>
    </row>
    <row r="5">
      <c r="A5" s="4" t="inlineStr">
        <is>
          <t>Beispielprodukt A (39,90 €)</t>
        </is>
      </c>
      <c r="B5" s="5" t="n">
        <v>39.9</v>
      </c>
      <c r="C5" s="6" t="n">
        <v>0.19</v>
      </c>
      <c r="D5" s="7">
        <f>IF(B5="","",B5/(1+C5))</f>
        <v/>
      </c>
      <c r="E5" s="5" t="n">
        <v>12</v>
      </c>
      <c r="F5" s="8">
        <f>IF(B5="","",D5-E5)</f>
        <v/>
      </c>
      <c r="G5" s="9">
        <f>IF(B5="","",F5/D5)</f>
        <v/>
      </c>
      <c r="H5" s="5" t="n">
        <v>4.9</v>
      </c>
      <c r="I5" s="6" t="n">
        <v>0.025</v>
      </c>
      <c r="J5" s="5" t="n">
        <v>0.35</v>
      </c>
      <c r="K5" s="6" t="n">
        <v>0</v>
      </c>
      <c r="L5" s="6" t="n">
        <v>0.1</v>
      </c>
      <c r="M5" s="5" t="n">
        <v>6</v>
      </c>
      <c r="N5" s="6" t="n">
        <v>0.1</v>
      </c>
      <c r="O5" s="7">
        <f>IF(B5="","",(D5-E5-K5*B5)+M5+N5*E5)</f>
        <v/>
      </c>
      <c r="P5" s="7">
        <f>IF(B5="","",L5*O5)</f>
        <v/>
      </c>
      <c r="Q5" s="8">
        <f>IF(B5="","",(1-L5)*(D5-E5-H5-I5*B5-J5-K5*B5)+L5*(-H5-M5-I5*B5-J5-N5*E5))</f>
        <v/>
      </c>
      <c r="R5" s="9">
        <f>IF(B5="","",Q5/D5)</f>
        <v/>
      </c>
      <c r="S5" s="5" t="n">
        <v>6</v>
      </c>
      <c r="T5" s="8">
        <f>IF(B5="","",Q5-S5)</f>
        <v/>
      </c>
      <c r="U5" s="9">
        <f>IF(B5="","",T5/D5)</f>
        <v/>
      </c>
      <c r="V5" s="9">
        <f>IF(B5="","",MAX(0,(D5-E5-H5-I5*B5-J5-K5*B5-S5)/O5))</f>
        <v/>
      </c>
      <c r="W5" s="10" t="n">
        <v>400</v>
      </c>
      <c r="X5" s="8">
        <f>IF(B5="","",T5*W5)</f>
        <v/>
      </c>
    </row>
    <row r="6">
      <c r="A6" s="4" t="inlineStr">
        <is>
          <t>Beispielprodukt B Mode (59,90 €)</t>
        </is>
      </c>
      <c r="B6" s="5" t="n">
        <v>59.9</v>
      </c>
      <c r="C6" s="6" t="n">
        <v>0.19</v>
      </c>
      <c r="D6" s="7">
        <f>IF(B6="","",B6/(1+C6))</f>
        <v/>
      </c>
      <c r="E6" s="5" t="n">
        <v>18</v>
      </c>
      <c r="F6" s="8">
        <f>IF(B6="","",D6-E6)</f>
        <v/>
      </c>
      <c r="G6" s="9">
        <f>IF(B6="","",F6/D6)</f>
        <v/>
      </c>
      <c r="H6" s="5" t="n">
        <v>4.9</v>
      </c>
      <c r="I6" s="6" t="n">
        <v>0.025</v>
      </c>
      <c r="J6" s="5" t="n">
        <v>0.35</v>
      </c>
      <c r="K6" s="6" t="n">
        <v>0</v>
      </c>
      <c r="L6" s="6" t="n">
        <v>0.3</v>
      </c>
      <c r="M6" s="5" t="n">
        <v>6</v>
      </c>
      <c r="N6" s="6" t="n">
        <v>0.15</v>
      </c>
      <c r="O6" s="7">
        <f>IF(B6="","",(D6-E6-K6*B6)+M6+N6*E6)</f>
        <v/>
      </c>
      <c r="P6" s="7">
        <f>IF(B6="","",L6*O6)</f>
        <v/>
      </c>
      <c r="Q6" s="8">
        <f>IF(B6="","",(1-L6)*(D6-E6-H6-I6*B6-J6-K6*B6)+L6*(-H6-M6-I6*B6-J6-N6*E6))</f>
        <v/>
      </c>
      <c r="R6" s="9">
        <f>IF(B6="","",Q6/D6)</f>
        <v/>
      </c>
      <c r="S6" s="5" t="n">
        <v>11.98</v>
      </c>
      <c r="T6" s="8">
        <f>IF(B6="","",Q6-S6)</f>
        <v/>
      </c>
      <c r="U6" s="9">
        <f>IF(B6="","",T6/D6)</f>
        <v/>
      </c>
      <c r="V6" s="9">
        <f>IF(B6="","",MAX(0,(D6-E6-H6-I6*B6-J6-K6*B6-S6)/O6))</f>
        <v/>
      </c>
      <c r="W6" s="10" t="n">
        <v>150</v>
      </c>
      <c r="X6" s="8">
        <f>IF(B6="","",T6*W6)</f>
        <v/>
      </c>
    </row>
    <row r="7">
      <c r="A7" s="4" t="inlineStr">
        <is>
          <t>Beispielprodukt C Marktplatz (39,90 €)</t>
        </is>
      </c>
      <c r="B7" s="5" t="n">
        <v>39.9</v>
      </c>
      <c r="C7" s="6" t="n">
        <v>0.19</v>
      </c>
      <c r="D7" s="7">
        <f>IF(B7="","",B7/(1+C7))</f>
        <v/>
      </c>
      <c r="E7" s="5" t="n">
        <v>12</v>
      </c>
      <c r="F7" s="8">
        <f>IF(B7="","",D7-E7)</f>
        <v/>
      </c>
      <c r="G7" s="9">
        <f>IF(B7="","",F7/D7)</f>
        <v/>
      </c>
      <c r="H7" s="5" t="n">
        <v>4.9</v>
      </c>
      <c r="I7" s="6" t="n">
        <v>0.025</v>
      </c>
      <c r="J7" s="5" t="n">
        <v>0.35</v>
      </c>
      <c r="K7" s="6" t="n">
        <v>0.15</v>
      </c>
      <c r="L7" s="6" t="n">
        <v>0.1</v>
      </c>
      <c r="M7" s="5" t="n">
        <v>6</v>
      </c>
      <c r="N7" s="6" t="n">
        <v>0.1</v>
      </c>
      <c r="O7" s="7">
        <f>IF(B7="","",(D7-E7-K7*B7)+M7+N7*E7)</f>
        <v/>
      </c>
      <c r="P7" s="7">
        <f>IF(B7="","",L7*O7)</f>
        <v/>
      </c>
      <c r="Q7" s="8">
        <f>IF(B7="","",(1-L7)*(D7-E7-H7-I7*B7-J7-K7*B7)+L7*(-H7-M7-I7*B7-J7-N7*E7))</f>
        <v/>
      </c>
      <c r="R7" s="9">
        <f>IF(B7="","",Q7/D7)</f>
        <v/>
      </c>
      <c r="S7" s="5" t="n">
        <v>3.19</v>
      </c>
      <c r="T7" s="8">
        <f>IF(B7="","",Q7-S7)</f>
        <v/>
      </c>
      <c r="U7" s="9">
        <f>IF(B7="","",T7/D7)</f>
        <v/>
      </c>
      <c r="V7" s="9">
        <f>IF(B7="","",MAX(0,(D7-E7-H7-I7*B7-J7-K7*B7-S7)/O7))</f>
        <v/>
      </c>
      <c r="W7" s="10" t="n">
        <v>250</v>
      </c>
      <c r="X7" s="8">
        <f>IF(B7="","",T7*W7)</f>
        <v/>
      </c>
    </row>
    <row r="8">
      <c r="A8" s="4" t="n"/>
      <c r="B8" s="5" t="n"/>
      <c r="C8" s="6" t="n">
        <v>0.19</v>
      </c>
      <c r="D8" s="7">
        <f>IF(B8="","",B8/(1+C8))</f>
        <v/>
      </c>
      <c r="E8" s="5" t="n"/>
      <c r="F8" s="8">
        <f>IF(B8="","",D8-E8)</f>
        <v/>
      </c>
      <c r="G8" s="9">
        <f>IF(B8="","",F8/D8)</f>
        <v/>
      </c>
      <c r="H8" s="5" t="n"/>
      <c r="I8" s="6" t="n"/>
      <c r="J8" s="5" t="n"/>
      <c r="K8" s="6" t="n">
        <v>0</v>
      </c>
      <c r="L8" s="6" t="n"/>
      <c r="M8" s="5" t="n"/>
      <c r="N8" s="6" t="n"/>
      <c r="O8" s="7">
        <f>IF(B8="","",(D8-E8-K8*B8)+M8+N8*E8)</f>
        <v/>
      </c>
      <c r="P8" s="7">
        <f>IF(B8="","",L8*O8)</f>
        <v/>
      </c>
      <c r="Q8" s="8">
        <f>IF(B8="","",(1-L8)*(D8-E8-H8-I8*B8-J8-K8*B8)+L8*(-H8-M8-I8*B8-J8-N8*E8))</f>
        <v/>
      </c>
      <c r="R8" s="9">
        <f>IF(B8="","",Q8/D8)</f>
        <v/>
      </c>
      <c r="S8" s="5" t="n"/>
      <c r="T8" s="8">
        <f>IF(B8="","",Q8-S8)</f>
        <v/>
      </c>
      <c r="U8" s="9">
        <f>IF(B8="","",T8/D8)</f>
        <v/>
      </c>
      <c r="V8" s="9">
        <f>IF(B8="","",MAX(0,(D8-E8-H8-I8*B8-J8-K8*B8-S8)/O8))</f>
        <v/>
      </c>
      <c r="W8" s="10" t="n"/>
      <c r="X8" s="8">
        <f>IF(B8="","",T8*W8)</f>
        <v/>
      </c>
    </row>
    <row r="9">
      <c r="A9" s="4" t="n"/>
      <c r="B9" s="5" t="n"/>
      <c r="C9" s="6" t="n">
        <v>0.19</v>
      </c>
      <c r="D9" s="7">
        <f>IF(B9="","",B9/(1+C9))</f>
        <v/>
      </c>
      <c r="E9" s="5" t="n"/>
      <c r="F9" s="8">
        <f>IF(B9="","",D9-E9)</f>
        <v/>
      </c>
      <c r="G9" s="9">
        <f>IF(B9="","",F9/D9)</f>
        <v/>
      </c>
      <c r="H9" s="5" t="n"/>
      <c r="I9" s="6" t="n"/>
      <c r="J9" s="5" t="n"/>
      <c r="K9" s="6" t="n">
        <v>0</v>
      </c>
      <c r="L9" s="6" t="n"/>
      <c r="M9" s="5" t="n"/>
      <c r="N9" s="6" t="n"/>
      <c r="O9" s="7">
        <f>IF(B9="","",(D9-E9-K9*B9)+M9+N9*E9)</f>
        <v/>
      </c>
      <c r="P9" s="7">
        <f>IF(B9="","",L9*O9)</f>
        <v/>
      </c>
      <c r="Q9" s="8">
        <f>IF(B9="","",(1-L9)*(D9-E9-H9-I9*B9-J9-K9*B9)+L9*(-H9-M9-I9*B9-J9-N9*E9))</f>
        <v/>
      </c>
      <c r="R9" s="9">
        <f>IF(B9="","",Q9/D9)</f>
        <v/>
      </c>
      <c r="S9" s="5" t="n"/>
      <c r="T9" s="8">
        <f>IF(B9="","",Q9-S9)</f>
        <v/>
      </c>
      <c r="U9" s="9">
        <f>IF(B9="","",T9/D9)</f>
        <v/>
      </c>
      <c r="V9" s="9">
        <f>IF(B9="","",MAX(0,(D9-E9-H9-I9*B9-J9-K9*B9-S9)/O9))</f>
        <v/>
      </c>
      <c r="W9" s="10" t="n"/>
      <c r="X9" s="8">
        <f>IF(B9="","",T9*W9)</f>
        <v/>
      </c>
    </row>
    <row r="10">
      <c r="A10" s="4" t="n"/>
      <c r="B10" s="5" t="n"/>
      <c r="C10" s="6" t="n">
        <v>0.19</v>
      </c>
      <c r="D10" s="7">
        <f>IF(B10="","",B10/(1+C10))</f>
        <v/>
      </c>
      <c r="E10" s="5" t="n"/>
      <c r="F10" s="8">
        <f>IF(B10="","",D10-E10)</f>
        <v/>
      </c>
      <c r="G10" s="9">
        <f>IF(B10="","",F10/D10)</f>
        <v/>
      </c>
      <c r="H10" s="5" t="n"/>
      <c r="I10" s="6" t="n"/>
      <c r="J10" s="5" t="n"/>
      <c r="K10" s="6" t="n">
        <v>0</v>
      </c>
      <c r="L10" s="6" t="n"/>
      <c r="M10" s="5" t="n"/>
      <c r="N10" s="6" t="n"/>
      <c r="O10" s="7">
        <f>IF(B10="","",(D10-E10-K10*B10)+M10+N10*E10)</f>
        <v/>
      </c>
      <c r="P10" s="7">
        <f>IF(B10="","",L10*O10)</f>
        <v/>
      </c>
      <c r="Q10" s="8">
        <f>IF(B10="","",(1-L10)*(D10-E10-H10-I10*B10-J10-K10*B10)+L10*(-H10-M10-I10*B10-J10-N10*E10))</f>
        <v/>
      </c>
      <c r="R10" s="9">
        <f>IF(B10="","",Q10/D10)</f>
        <v/>
      </c>
      <c r="S10" s="5" t="n"/>
      <c r="T10" s="8">
        <f>IF(B10="","",Q10-S10)</f>
        <v/>
      </c>
      <c r="U10" s="9">
        <f>IF(B10="","",T10/D10)</f>
        <v/>
      </c>
      <c r="V10" s="9">
        <f>IF(B10="","",MAX(0,(D10-E10-H10-I10*B10-J10-K10*B10-S10)/O10))</f>
        <v/>
      </c>
      <c r="W10" s="10" t="n"/>
      <c r="X10" s="8">
        <f>IF(B10="","",T10*W10)</f>
        <v/>
      </c>
    </row>
    <row r="11">
      <c r="A11" s="4" t="n"/>
      <c r="B11" s="5" t="n"/>
      <c r="C11" s="6" t="n">
        <v>0.19</v>
      </c>
      <c r="D11" s="7">
        <f>IF(B11="","",B11/(1+C11))</f>
        <v/>
      </c>
      <c r="E11" s="5" t="n"/>
      <c r="F11" s="8">
        <f>IF(B11="","",D11-E11)</f>
        <v/>
      </c>
      <c r="G11" s="9">
        <f>IF(B11="","",F11/D11)</f>
        <v/>
      </c>
      <c r="H11" s="5" t="n"/>
      <c r="I11" s="6" t="n"/>
      <c r="J11" s="5" t="n"/>
      <c r="K11" s="6" t="n">
        <v>0</v>
      </c>
      <c r="L11" s="6" t="n"/>
      <c r="M11" s="5" t="n"/>
      <c r="N11" s="6" t="n"/>
      <c r="O11" s="7">
        <f>IF(B11="","",(D11-E11-K11*B11)+M11+N11*E11)</f>
        <v/>
      </c>
      <c r="P11" s="7">
        <f>IF(B11="","",L11*O11)</f>
        <v/>
      </c>
      <c r="Q11" s="8">
        <f>IF(B11="","",(1-L11)*(D11-E11-H11-I11*B11-J11-K11*B11)+L11*(-H11-M11-I11*B11-J11-N11*E11))</f>
        <v/>
      </c>
      <c r="R11" s="9">
        <f>IF(B11="","",Q11/D11)</f>
        <v/>
      </c>
      <c r="S11" s="5" t="n"/>
      <c r="T11" s="8">
        <f>IF(B11="","",Q11-S11)</f>
        <v/>
      </c>
      <c r="U11" s="9">
        <f>IF(B11="","",T11/D11)</f>
        <v/>
      </c>
      <c r="V11" s="9">
        <f>IF(B11="","",MAX(0,(D11-E11-H11-I11*B11-J11-K11*B11-S11)/O11))</f>
        <v/>
      </c>
      <c r="W11" s="10" t="n"/>
      <c r="X11" s="8">
        <f>IF(B11="","",T11*W11)</f>
        <v/>
      </c>
    </row>
    <row r="12">
      <c r="A12" s="4" t="n"/>
      <c r="B12" s="5" t="n"/>
      <c r="C12" s="6" t="n">
        <v>0.19</v>
      </c>
      <c r="D12" s="7">
        <f>IF(B12="","",B12/(1+C12))</f>
        <v/>
      </c>
      <c r="E12" s="5" t="n"/>
      <c r="F12" s="8">
        <f>IF(B12="","",D12-E12)</f>
        <v/>
      </c>
      <c r="G12" s="9">
        <f>IF(B12="","",F12/D12)</f>
        <v/>
      </c>
      <c r="H12" s="5" t="n"/>
      <c r="I12" s="6" t="n"/>
      <c r="J12" s="5" t="n"/>
      <c r="K12" s="6" t="n">
        <v>0</v>
      </c>
      <c r="L12" s="6" t="n"/>
      <c r="M12" s="5" t="n"/>
      <c r="N12" s="6" t="n"/>
      <c r="O12" s="7">
        <f>IF(B12="","",(D12-E12-K12*B12)+M12+N12*E12)</f>
        <v/>
      </c>
      <c r="P12" s="7">
        <f>IF(B12="","",L12*O12)</f>
        <v/>
      </c>
      <c r="Q12" s="8">
        <f>IF(B12="","",(1-L12)*(D12-E12-H12-I12*B12-J12-K12*B12)+L12*(-H12-M12-I12*B12-J12-N12*E12))</f>
        <v/>
      </c>
      <c r="R12" s="9">
        <f>IF(B12="","",Q12/D12)</f>
        <v/>
      </c>
      <c r="S12" s="5" t="n"/>
      <c r="T12" s="8">
        <f>IF(B12="","",Q12-S12)</f>
        <v/>
      </c>
      <c r="U12" s="9">
        <f>IF(B12="","",T12/D12)</f>
        <v/>
      </c>
      <c r="V12" s="9">
        <f>IF(B12="","",MAX(0,(D12-E12-H12-I12*B12-J12-K12*B12-S12)/O12))</f>
        <v/>
      </c>
      <c r="W12" s="10" t="n"/>
      <c r="X12" s="8">
        <f>IF(B12="","",T12*W12)</f>
        <v/>
      </c>
    </row>
    <row r="13">
      <c r="A13" s="4" t="n"/>
      <c r="B13" s="5" t="n"/>
      <c r="C13" s="6" t="n">
        <v>0.19</v>
      </c>
      <c r="D13" s="7">
        <f>IF(B13="","",B13/(1+C13))</f>
        <v/>
      </c>
      <c r="E13" s="5" t="n"/>
      <c r="F13" s="8">
        <f>IF(B13="","",D13-E13)</f>
        <v/>
      </c>
      <c r="G13" s="9">
        <f>IF(B13="","",F13/D13)</f>
        <v/>
      </c>
      <c r="H13" s="5" t="n"/>
      <c r="I13" s="6" t="n"/>
      <c r="J13" s="5" t="n"/>
      <c r="K13" s="6" t="n">
        <v>0</v>
      </c>
      <c r="L13" s="6" t="n"/>
      <c r="M13" s="5" t="n"/>
      <c r="N13" s="6" t="n"/>
      <c r="O13" s="7">
        <f>IF(B13="","",(D13-E13-K13*B13)+M13+N13*E13)</f>
        <v/>
      </c>
      <c r="P13" s="7">
        <f>IF(B13="","",L13*O13)</f>
        <v/>
      </c>
      <c r="Q13" s="8">
        <f>IF(B13="","",(1-L13)*(D13-E13-H13-I13*B13-J13-K13*B13)+L13*(-H13-M13-I13*B13-J13-N13*E13))</f>
        <v/>
      </c>
      <c r="R13" s="9">
        <f>IF(B13="","",Q13/D13)</f>
        <v/>
      </c>
      <c r="S13" s="5" t="n"/>
      <c r="T13" s="8">
        <f>IF(B13="","",Q13-S13)</f>
        <v/>
      </c>
      <c r="U13" s="9">
        <f>IF(B13="","",T13/D13)</f>
        <v/>
      </c>
      <c r="V13" s="9">
        <f>IF(B13="","",MAX(0,(D13-E13-H13-I13*B13-J13-K13*B13-S13)/O13))</f>
        <v/>
      </c>
      <c r="W13" s="10" t="n"/>
      <c r="X13" s="8">
        <f>IF(B13="","",T13*W13)</f>
        <v/>
      </c>
    </row>
    <row r="14">
      <c r="A14" s="4" t="n"/>
      <c r="B14" s="5" t="n"/>
      <c r="C14" s="6" t="n">
        <v>0.19</v>
      </c>
      <c r="D14" s="7">
        <f>IF(B14="","",B14/(1+C14))</f>
        <v/>
      </c>
      <c r="E14" s="5" t="n"/>
      <c r="F14" s="8">
        <f>IF(B14="","",D14-E14)</f>
        <v/>
      </c>
      <c r="G14" s="9">
        <f>IF(B14="","",F14/D14)</f>
        <v/>
      </c>
      <c r="H14" s="5" t="n"/>
      <c r="I14" s="6" t="n"/>
      <c r="J14" s="5" t="n"/>
      <c r="K14" s="6" t="n">
        <v>0</v>
      </c>
      <c r="L14" s="6" t="n"/>
      <c r="M14" s="5" t="n"/>
      <c r="N14" s="6" t="n"/>
      <c r="O14" s="7">
        <f>IF(B14="","",(D14-E14-K14*B14)+M14+N14*E14)</f>
        <v/>
      </c>
      <c r="P14" s="7">
        <f>IF(B14="","",L14*O14)</f>
        <v/>
      </c>
      <c r="Q14" s="8">
        <f>IF(B14="","",(1-L14)*(D14-E14-H14-I14*B14-J14-K14*B14)+L14*(-H14-M14-I14*B14-J14-N14*E14))</f>
        <v/>
      </c>
      <c r="R14" s="9">
        <f>IF(B14="","",Q14/D14)</f>
        <v/>
      </c>
      <c r="S14" s="5" t="n"/>
      <c r="T14" s="8">
        <f>IF(B14="","",Q14-S14)</f>
        <v/>
      </c>
      <c r="U14" s="9">
        <f>IF(B14="","",T14/D14)</f>
        <v/>
      </c>
      <c r="V14" s="9">
        <f>IF(B14="","",MAX(0,(D14-E14-H14-I14*B14-J14-K14*B14-S14)/O14))</f>
        <v/>
      </c>
      <c r="W14" s="10" t="n"/>
      <c r="X14" s="8">
        <f>IF(B14="","",T14*W14)</f>
        <v/>
      </c>
    </row>
    <row r="15">
      <c r="A15" s="4" t="n"/>
      <c r="B15" s="5" t="n"/>
      <c r="C15" s="6" t="n">
        <v>0.19</v>
      </c>
      <c r="D15" s="7">
        <f>IF(B15="","",B15/(1+C15))</f>
        <v/>
      </c>
      <c r="E15" s="5" t="n"/>
      <c r="F15" s="8">
        <f>IF(B15="","",D15-E15)</f>
        <v/>
      </c>
      <c r="G15" s="9">
        <f>IF(B15="","",F15/D15)</f>
        <v/>
      </c>
      <c r="H15" s="5" t="n"/>
      <c r="I15" s="6" t="n"/>
      <c r="J15" s="5" t="n"/>
      <c r="K15" s="6" t="n">
        <v>0</v>
      </c>
      <c r="L15" s="6" t="n"/>
      <c r="M15" s="5" t="n"/>
      <c r="N15" s="6" t="n"/>
      <c r="O15" s="7">
        <f>IF(B15="","",(D15-E15-K15*B15)+M15+N15*E15)</f>
        <v/>
      </c>
      <c r="P15" s="7">
        <f>IF(B15="","",L15*O15)</f>
        <v/>
      </c>
      <c r="Q15" s="8">
        <f>IF(B15="","",(1-L15)*(D15-E15-H15-I15*B15-J15-K15*B15)+L15*(-H15-M15-I15*B15-J15-N15*E15))</f>
        <v/>
      </c>
      <c r="R15" s="9">
        <f>IF(B15="","",Q15/D15)</f>
        <v/>
      </c>
      <c r="S15" s="5" t="n"/>
      <c r="T15" s="8">
        <f>IF(B15="","",Q15-S15)</f>
        <v/>
      </c>
      <c r="U15" s="9">
        <f>IF(B15="","",T15/D15)</f>
        <v/>
      </c>
      <c r="V15" s="9">
        <f>IF(B15="","",MAX(0,(D15-E15-H15-I15*B15-J15-K15*B15-S15)/O15))</f>
        <v/>
      </c>
      <c r="W15" s="10" t="n"/>
      <c r="X15" s="8">
        <f>IF(B15="","",T15*W15)</f>
        <v/>
      </c>
    </row>
    <row r="16">
      <c r="A16" s="4" t="n"/>
      <c r="B16" s="5" t="n"/>
      <c r="C16" s="6" t="n">
        <v>0.19</v>
      </c>
      <c r="D16" s="7">
        <f>IF(B16="","",B16/(1+C16))</f>
        <v/>
      </c>
      <c r="E16" s="5" t="n"/>
      <c r="F16" s="8">
        <f>IF(B16="","",D16-E16)</f>
        <v/>
      </c>
      <c r="G16" s="9">
        <f>IF(B16="","",F16/D16)</f>
        <v/>
      </c>
      <c r="H16" s="5" t="n"/>
      <c r="I16" s="6" t="n"/>
      <c r="J16" s="5" t="n"/>
      <c r="K16" s="6" t="n">
        <v>0</v>
      </c>
      <c r="L16" s="6" t="n"/>
      <c r="M16" s="5" t="n"/>
      <c r="N16" s="6" t="n"/>
      <c r="O16" s="7">
        <f>IF(B16="","",(D16-E16-K16*B16)+M16+N16*E16)</f>
        <v/>
      </c>
      <c r="P16" s="7">
        <f>IF(B16="","",L16*O16)</f>
        <v/>
      </c>
      <c r="Q16" s="8">
        <f>IF(B16="","",(1-L16)*(D16-E16-H16-I16*B16-J16-K16*B16)+L16*(-H16-M16-I16*B16-J16-N16*E16))</f>
        <v/>
      </c>
      <c r="R16" s="9">
        <f>IF(B16="","",Q16/D16)</f>
        <v/>
      </c>
      <c r="S16" s="5" t="n"/>
      <c r="T16" s="8">
        <f>IF(B16="","",Q16-S16)</f>
        <v/>
      </c>
      <c r="U16" s="9">
        <f>IF(B16="","",T16/D16)</f>
        <v/>
      </c>
      <c r="V16" s="9">
        <f>IF(B16="","",MAX(0,(D16-E16-H16-I16*B16-J16-K16*B16-S16)/O16))</f>
        <v/>
      </c>
      <c r="W16" s="10" t="n"/>
      <c r="X16" s="8">
        <f>IF(B16="","",T16*W16)</f>
        <v/>
      </c>
    </row>
    <row r="17">
      <c r="A17" s="4" t="n"/>
      <c r="B17" s="5" t="n"/>
      <c r="C17" s="6" t="n">
        <v>0.19</v>
      </c>
      <c r="D17" s="7">
        <f>IF(B17="","",B17/(1+C17))</f>
        <v/>
      </c>
      <c r="E17" s="5" t="n"/>
      <c r="F17" s="8">
        <f>IF(B17="","",D17-E17)</f>
        <v/>
      </c>
      <c r="G17" s="9">
        <f>IF(B17="","",F17/D17)</f>
        <v/>
      </c>
      <c r="H17" s="5" t="n"/>
      <c r="I17" s="6" t="n"/>
      <c r="J17" s="5" t="n"/>
      <c r="K17" s="6" t="n">
        <v>0</v>
      </c>
      <c r="L17" s="6" t="n"/>
      <c r="M17" s="5" t="n"/>
      <c r="N17" s="6" t="n"/>
      <c r="O17" s="7">
        <f>IF(B17="","",(D17-E17-K17*B17)+M17+N17*E17)</f>
        <v/>
      </c>
      <c r="P17" s="7">
        <f>IF(B17="","",L17*O17)</f>
        <v/>
      </c>
      <c r="Q17" s="8">
        <f>IF(B17="","",(1-L17)*(D17-E17-H17-I17*B17-J17-K17*B17)+L17*(-H17-M17-I17*B17-J17-N17*E17))</f>
        <v/>
      </c>
      <c r="R17" s="9">
        <f>IF(B17="","",Q17/D17)</f>
        <v/>
      </c>
      <c r="S17" s="5" t="n"/>
      <c r="T17" s="8">
        <f>IF(B17="","",Q17-S17)</f>
        <v/>
      </c>
      <c r="U17" s="9">
        <f>IF(B17="","",T17/D17)</f>
        <v/>
      </c>
      <c r="V17" s="9">
        <f>IF(B17="","",MAX(0,(D17-E17-H17-I17*B17-J17-K17*B17-S17)/O17))</f>
        <v/>
      </c>
      <c r="W17" s="10" t="n"/>
      <c r="X17" s="8">
        <f>IF(B17="","",T17*W17)</f>
        <v/>
      </c>
    </row>
    <row r="18">
      <c r="A18" s="4" t="n"/>
      <c r="B18" s="5" t="n"/>
      <c r="C18" s="6" t="n">
        <v>0.19</v>
      </c>
      <c r="D18" s="7">
        <f>IF(B18="","",B18/(1+C18))</f>
        <v/>
      </c>
      <c r="E18" s="5" t="n"/>
      <c r="F18" s="8">
        <f>IF(B18="","",D18-E18)</f>
        <v/>
      </c>
      <c r="G18" s="9">
        <f>IF(B18="","",F18/D18)</f>
        <v/>
      </c>
      <c r="H18" s="5" t="n"/>
      <c r="I18" s="6" t="n"/>
      <c r="J18" s="5" t="n"/>
      <c r="K18" s="6" t="n">
        <v>0</v>
      </c>
      <c r="L18" s="6" t="n"/>
      <c r="M18" s="5" t="n"/>
      <c r="N18" s="6" t="n"/>
      <c r="O18" s="7">
        <f>IF(B18="","",(D18-E18-K18*B18)+M18+N18*E18)</f>
        <v/>
      </c>
      <c r="P18" s="7">
        <f>IF(B18="","",L18*O18)</f>
        <v/>
      </c>
      <c r="Q18" s="8">
        <f>IF(B18="","",(1-L18)*(D18-E18-H18-I18*B18-J18-K18*B18)+L18*(-H18-M18-I18*B18-J18-N18*E18))</f>
        <v/>
      </c>
      <c r="R18" s="9">
        <f>IF(B18="","",Q18/D18)</f>
        <v/>
      </c>
      <c r="S18" s="5" t="n"/>
      <c r="T18" s="8">
        <f>IF(B18="","",Q18-S18)</f>
        <v/>
      </c>
      <c r="U18" s="9">
        <f>IF(B18="","",T18/D18)</f>
        <v/>
      </c>
      <c r="V18" s="9">
        <f>IF(B18="","",MAX(0,(D18-E18-H18-I18*B18-J18-K18*B18-S18)/O18))</f>
        <v/>
      </c>
      <c r="W18" s="10" t="n"/>
      <c r="X18" s="8">
        <f>IF(B18="","",T18*W18)</f>
        <v/>
      </c>
    </row>
    <row r="19">
      <c r="A19" s="4" t="n"/>
      <c r="B19" s="5" t="n"/>
      <c r="C19" s="6" t="n">
        <v>0.19</v>
      </c>
      <c r="D19" s="7">
        <f>IF(B19="","",B19/(1+C19))</f>
        <v/>
      </c>
      <c r="E19" s="5" t="n"/>
      <c r="F19" s="8">
        <f>IF(B19="","",D19-E19)</f>
        <v/>
      </c>
      <c r="G19" s="9">
        <f>IF(B19="","",F19/D19)</f>
        <v/>
      </c>
      <c r="H19" s="5" t="n"/>
      <c r="I19" s="6" t="n"/>
      <c r="J19" s="5" t="n"/>
      <c r="K19" s="6" t="n">
        <v>0</v>
      </c>
      <c r="L19" s="6" t="n"/>
      <c r="M19" s="5" t="n"/>
      <c r="N19" s="6" t="n"/>
      <c r="O19" s="7">
        <f>IF(B19="","",(D19-E19-K19*B19)+M19+N19*E19)</f>
        <v/>
      </c>
      <c r="P19" s="7">
        <f>IF(B19="","",L19*O19)</f>
        <v/>
      </c>
      <c r="Q19" s="8">
        <f>IF(B19="","",(1-L19)*(D19-E19-H19-I19*B19-J19-K19*B19)+L19*(-H19-M19-I19*B19-J19-N19*E19))</f>
        <v/>
      </c>
      <c r="R19" s="9">
        <f>IF(B19="","",Q19/D19)</f>
        <v/>
      </c>
      <c r="S19" s="5" t="n"/>
      <c r="T19" s="8">
        <f>IF(B19="","",Q19-S19)</f>
        <v/>
      </c>
      <c r="U19" s="9">
        <f>IF(B19="","",T19/D19)</f>
        <v/>
      </c>
      <c r="V19" s="9">
        <f>IF(B19="","",MAX(0,(D19-E19-H19-I19*B19-J19-K19*B19-S19)/O19))</f>
        <v/>
      </c>
      <c r="W19" s="10" t="n"/>
      <c r="X19" s="8">
        <f>IF(B19="","",T19*W19)</f>
        <v/>
      </c>
    </row>
    <row r="20">
      <c r="A20" s="4" t="n"/>
      <c r="B20" s="5" t="n"/>
      <c r="C20" s="6" t="n">
        <v>0.19</v>
      </c>
      <c r="D20" s="7">
        <f>IF(B20="","",B20/(1+C20))</f>
        <v/>
      </c>
      <c r="E20" s="5" t="n"/>
      <c r="F20" s="8">
        <f>IF(B20="","",D20-E20)</f>
        <v/>
      </c>
      <c r="G20" s="9">
        <f>IF(B20="","",F20/D20)</f>
        <v/>
      </c>
      <c r="H20" s="5" t="n"/>
      <c r="I20" s="6" t="n"/>
      <c r="J20" s="5" t="n"/>
      <c r="K20" s="6" t="n">
        <v>0</v>
      </c>
      <c r="L20" s="6" t="n"/>
      <c r="M20" s="5" t="n"/>
      <c r="N20" s="6" t="n"/>
      <c r="O20" s="7">
        <f>IF(B20="","",(D20-E20-K20*B20)+M20+N20*E20)</f>
        <v/>
      </c>
      <c r="P20" s="7">
        <f>IF(B20="","",L20*O20)</f>
        <v/>
      </c>
      <c r="Q20" s="8">
        <f>IF(B20="","",(1-L20)*(D20-E20-H20-I20*B20-J20-K20*B20)+L20*(-H20-M20-I20*B20-J20-N20*E20))</f>
        <v/>
      </c>
      <c r="R20" s="9">
        <f>IF(B20="","",Q20/D20)</f>
        <v/>
      </c>
      <c r="S20" s="5" t="n"/>
      <c r="T20" s="8">
        <f>IF(B20="","",Q20-S20)</f>
        <v/>
      </c>
      <c r="U20" s="9">
        <f>IF(B20="","",T20/D20)</f>
        <v/>
      </c>
      <c r="V20" s="9">
        <f>IF(B20="","",MAX(0,(D20-E20-H20-I20*B20-J20-K20*B20-S20)/O20))</f>
        <v/>
      </c>
      <c r="W20" s="10" t="n"/>
      <c r="X20" s="8">
        <f>IF(B20="","",T20*W20)</f>
        <v/>
      </c>
    </row>
    <row r="21">
      <c r="A21" s="4" t="n"/>
      <c r="B21" s="5" t="n"/>
      <c r="C21" s="6" t="n">
        <v>0.19</v>
      </c>
      <c r="D21" s="7">
        <f>IF(B21="","",B21/(1+C21))</f>
        <v/>
      </c>
      <c r="E21" s="5" t="n"/>
      <c r="F21" s="8">
        <f>IF(B21="","",D21-E21)</f>
        <v/>
      </c>
      <c r="G21" s="9">
        <f>IF(B21="","",F21/D21)</f>
        <v/>
      </c>
      <c r="H21" s="5" t="n"/>
      <c r="I21" s="6" t="n"/>
      <c r="J21" s="5" t="n"/>
      <c r="K21" s="6" t="n">
        <v>0</v>
      </c>
      <c r="L21" s="6" t="n"/>
      <c r="M21" s="5" t="n"/>
      <c r="N21" s="6" t="n"/>
      <c r="O21" s="7">
        <f>IF(B21="","",(D21-E21-K21*B21)+M21+N21*E21)</f>
        <v/>
      </c>
      <c r="P21" s="7">
        <f>IF(B21="","",L21*O21)</f>
        <v/>
      </c>
      <c r="Q21" s="8">
        <f>IF(B21="","",(1-L21)*(D21-E21-H21-I21*B21-J21-K21*B21)+L21*(-H21-M21-I21*B21-J21-N21*E21))</f>
        <v/>
      </c>
      <c r="R21" s="9">
        <f>IF(B21="","",Q21/D21)</f>
        <v/>
      </c>
      <c r="S21" s="5" t="n"/>
      <c r="T21" s="8">
        <f>IF(B21="","",Q21-S21)</f>
        <v/>
      </c>
      <c r="U21" s="9">
        <f>IF(B21="","",T21/D21)</f>
        <v/>
      </c>
      <c r="V21" s="9">
        <f>IF(B21="","",MAX(0,(D21-E21-H21-I21*B21-J21-K21*B21-S21)/O21))</f>
        <v/>
      </c>
      <c r="W21" s="10" t="n"/>
      <c r="X21" s="8">
        <f>IF(B21="","",T21*W21)</f>
        <v/>
      </c>
    </row>
    <row r="22">
      <c r="A22" s="4" t="n"/>
      <c r="B22" s="5" t="n"/>
      <c r="C22" s="6" t="n">
        <v>0.19</v>
      </c>
      <c r="D22" s="7">
        <f>IF(B22="","",B22/(1+C22))</f>
        <v/>
      </c>
      <c r="E22" s="5" t="n"/>
      <c r="F22" s="8">
        <f>IF(B22="","",D22-E22)</f>
        <v/>
      </c>
      <c r="G22" s="9">
        <f>IF(B22="","",F22/D22)</f>
        <v/>
      </c>
      <c r="H22" s="5" t="n"/>
      <c r="I22" s="6" t="n"/>
      <c r="J22" s="5" t="n"/>
      <c r="K22" s="6" t="n">
        <v>0</v>
      </c>
      <c r="L22" s="6" t="n"/>
      <c r="M22" s="5" t="n"/>
      <c r="N22" s="6" t="n"/>
      <c r="O22" s="7">
        <f>IF(B22="","",(D22-E22-K22*B22)+M22+N22*E22)</f>
        <v/>
      </c>
      <c r="P22" s="7">
        <f>IF(B22="","",L22*O22)</f>
        <v/>
      </c>
      <c r="Q22" s="8">
        <f>IF(B22="","",(1-L22)*(D22-E22-H22-I22*B22-J22-K22*B22)+L22*(-H22-M22-I22*B22-J22-N22*E22))</f>
        <v/>
      </c>
      <c r="R22" s="9">
        <f>IF(B22="","",Q22/D22)</f>
        <v/>
      </c>
      <c r="S22" s="5" t="n"/>
      <c r="T22" s="8">
        <f>IF(B22="","",Q22-S22)</f>
        <v/>
      </c>
      <c r="U22" s="9">
        <f>IF(B22="","",T22/D22)</f>
        <v/>
      </c>
      <c r="V22" s="9">
        <f>IF(B22="","",MAX(0,(D22-E22-H22-I22*B22-J22-K22*B22-S22)/O22))</f>
        <v/>
      </c>
      <c r="W22" s="10" t="n"/>
      <c r="X22" s="8">
        <f>IF(B22="","",T22*W22)</f>
        <v/>
      </c>
    </row>
    <row r="23">
      <c r="A23" s="4" t="n"/>
      <c r="B23" s="5" t="n"/>
      <c r="C23" s="6" t="n">
        <v>0.19</v>
      </c>
      <c r="D23" s="7">
        <f>IF(B23="","",B23/(1+C23))</f>
        <v/>
      </c>
      <c r="E23" s="5" t="n"/>
      <c r="F23" s="8">
        <f>IF(B23="","",D23-E23)</f>
        <v/>
      </c>
      <c r="G23" s="9">
        <f>IF(B23="","",F23/D23)</f>
        <v/>
      </c>
      <c r="H23" s="5" t="n"/>
      <c r="I23" s="6" t="n"/>
      <c r="J23" s="5" t="n"/>
      <c r="K23" s="6" t="n">
        <v>0</v>
      </c>
      <c r="L23" s="6" t="n"/>
      <c r="M23" s="5" t="n"/>
      <c r="N23" s="6" t="n"/>
      <c r="O23" s="7">
        <f>IF(B23="","",(D23-E23-K23*B23)+M23+N23*E23)</f>
        <v/>
      </c>
      <c r="P23" s="7">
        <f>IF(B23="","",L23*O23)</f>
        <v/>
      </c>
      <c r="Q23" s="8">
        <f>IF(B23="","",(1-L23)*(D23-E23-H23-I23*B23-J23-K23*B23)+L23*(-H23-M23-I23*B23-J23-N23*E23))</f>
        <v/>
      </c>
      <c r="R23" s="9">
        <f>IF(B23="","",Q23/D23)</f>
        <v/>
      </c>
      <c r="S23" s="5" t="n"/>
      <c r="T23" s="8">
        <f>IF(B23="","",Q23-S23)</f>
        <v/>
      </c>
      <c r="U23" s="9">
        <f>IF(B23="","",T23/D23)</f>
        <v/>
      </c>
      <c r="V23" s="9">
        <f>IF(B23="","",MAX(0,(D23-E23-H23-I23*B23-J23-K23*B23-S23)/O23))</f>
        <v/>
      </c>
      <c r="W23" s="10" t="n"/>
      <c r="X23" s="8">
        <f>IF(B23="","",T23*W23)</f>
        <v/>
      </c>
    </row>
    <row r="24">
      <c r="A24" s="4" t="n"/>
      <c r="B24" s="5" t="n"/>
      <c r="C24" s="6" t="n">
        <v>0.19</v>
      </c>
      <c r="D24" s="7">
        <f>IF(B24="","",B24/(1+C24))</f>
        <v/>
      </c>
      <c r="E24" s="5" t="n"/>
      <c r="F24" s="8">
        <f>IF(B24="","",D24-E24)</f>
        <v/>
      </c>
      <c r="G24" s="9">
        <f>IF(B24="","",F24/D24)</f>
        <v/>
      </c>
      <c r="H24" s="5" t="n"/>
      <c r="I24" s="6" t="n"/>
      <c r="J24" s="5" t="n"/>
      <c r="K24" s="6" t="n">
        <v>0</v>
      </c>
      <c r="L24" s="6" t="n"/>
      <c r="M24" s="5" t="n"/>
      <c r="N24" s="6" t="n"/>
      <c r="O24" s="7">
        <f>IF(B24="","",(D24-E24-K24*B24)+M24+N24*E24)</f>
        <v/>
      </c>
      <c r="P24" s="7">
        <f>IF(B24="","",L24*O24)</f>
        <v/>
      </c>
      <c r="Q24" s="8">
        <f>IF(B24="","",(1-L24)*(D24-E24-H24-I24*B24-J24-K24*B24)+L24*(-H24-M24-I24*B24-J24-N24*E24))</f>
        <v/>
      </c>
      <c r="R24" s="9">
        <f>IF(B24="","",Q24/D24)</f>
        <v/>
      </c>
      <c r="S24" s="5" t="n"/>
      <c r="T24" s="8">
        <f>IF(B24="","",Q24-S24)</f>
        <v/>
      </c>
      <c r="U24" s="9">
        <f>IF(B24="","",T24/D24)</f>
        <v/>
      </c>
      <c r="V24" s="9">
        <f>IF(B24="","",MAX(0,(D24-E24-H24-I24*B24-J24-K24*B24-S24)/O24))</f>
        <v/>
      </c>
      <c r="W24" s="10" t="n"/>
      <c r="X24" s="8">
        <f>IF(B24="","",T24*W24)</f>
        <v/>
      </c>
    </row>
    <row r="26">
      <c r="A26" s="11" t="inlineStr">
        <is>
          <t>Summe DB3 je Monat (alle Produkte)</t>
        </is>
      </c>
      <c r="B26" s="8">
        <f>SUM(X5:X24)</f>
        <v/>
      </c>
    </row>
    <row r="27">
      <c r="A27" s="12" t="inlineStr">
        <is>
          <t>Fixkosten je Monat (Shopsystem, Tools, Lager, Gehalt)</t>
        </is>
      </c>
      <c r="B27" s="5" t="n">
        <v>2500</v>
      </c>
    </row>
    <row r="28">
      <c r="A28" s="11" t="inlineStr">
        <is>
          <t>Ergebnis je Monat vor Steuern</t>
        </is>
      </c>
      <c r="B28" s="8">
        <f>B26-B27</f>
        <v/>
      </c>
    </row>
    <row r="29">
      <c r="A29" s="12" t="inlineStr">
        <is>
          <t>Bestellungen gesamt je Monat</t>
        </is>
      </c>
      <c r="B29" s="13">
        <f>SUM(W5:W24)</f>
        <v/>
      </c>
    </row>
    <row r="30">
      <c r="A30" s="12" t="inlineStr">
        <is>
          <t>Ø DB3 je Bestellung</t>
        </is>
      </c>
      <c r="B30" s="7">
        <f>IF(B29=0,0,B26/B29)</f>
        <v/>
      </c>
    </row>
    <row r="31">
      <c r="A31" s="11" t="inlineStr">
        <is>
          <t>Break-even-Bestellungen je Monat</t>
        </is>
      </c>
      <c r="B31" s="14">
        <f>IF(B30&lt;=0,"DB3 ≤ 0",ROUNDUP(B27/B30,0))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50" customWidth="1" min="1" max="1"/>
  </cols>
  <sheetData>
    <row r="1">
      <c r="A1" s="1" t="inlineStr">
        <is>
          <t>Modell-Annahmen (identisch mit decore.cloud/rechner/deckungsbeitrag)</t>
        </is>
      </c>
    </row>
    <row r="2">
      <c r="A2" s="15" t="inlineStr"/>
    </row>
    <row r="3">
      <c r="A3" s="15" t="inlineStr">
        <is>
          <t>DB1 = Netto-Erlös − Einkaufspreis (netto, inkl. Bezugskosten wie Fracht und Zoll).</t>
        </is>
      </c>
    </row>
    <row r="4">
      <c r="A4" s="15" t="inlineStr">
        <is>
          <t>DB2 = DB1 − Versand/Verpackung − Zahlartgebühr (% vom Brutto + fix) − Marktplatzgebühr − Retourenkosten je Bestellung.</t>
        </is>
      </c>
    </row>
    <row r="5">
      <c r="A5" s="15" t="inlineStr">
        <is>
          <t>Retourenkosten je Bestellung = Retourenquote × Verlust je Retoure. Verlust je Retoure = DB einer behaltenen Bestellung minus DB einer retournierten:</t>
        </is>
      </c>
    </row>
    <row r="6">
      <c r="A6" s="15" t="inlineStr">
        <is>
          <t xml:space="preserve">  Erlös weg, Hinversand verloren, Rückversand + Bearbeitung, Wertverlust der Ware; Zahlartgebühr wird nicht erstattet; Marktplatzgebühr gilt als erstattet.</t>
        </is>
      </c>
    </row>
    <row r="7">
      <c r="A7" s="15" t="inlineStr">
        <is>
          <t>DB3 = DB2 − Werbekosten je Bestellung (Werbekosten des Monats ÷ Bestellungen, oder KUR × Brutto-Preis).</t>
        </is>
      </c>
    </row>
    <row r="8">
      <c r="A8" s="15" t="inlineStr">
        <is>
          <t>Kipppunkt Retourenquote = Quote, ab der DB3 negativ wird.</t>
        </is>
      </c>
    </row>
    <row r="9">
      <c r="A9" s="15" t="inlineStr">
        <is>
          <t>Fixkosten, Lagerkosten und Unternehmerlohn sind nicht in den Stufen — sie müssen aus dem DB3 bezahlt werden.</t>
        </is>
      </c>
    </row>
    <row r="10">
      <c r="A10" s="15" t="inlineStr"/>
    </row>
    <row r="11">
      <c r="A11" s="16" t="inlineStr">
        <is>
          <t>Anleitung</t>
        </is>
      </c>
    </row>
    <row r="12">
      <c r="A12" s="15" t="inlineStr">
        <is>
          <t>1. Je Produkt eine Zeile: blaue Felder ausfüllen (Prozentwerte als Prozent, z. B. 19 % oder 0,19).</t>
        </is>
      </c>
    </row>
    <row r="13">
      <c r="A13" s="15" t="inlineStr">
        <is>
          <t>2. Versandkosten aus der letzten Dienstleister-Rechnung: Gesamtbetrag ÷ Sendungen, plus Verpackung.</t>
        </is>
      </c>
    </row>
    <row r="14">
      <c r="A14" s="15" t="inlineStr">
        <is>
          <t>3. Zahlartgebühr deines häufigsten Anbieters: PayPal 2,49 % + 0,35 €, Shopify Payments Basic 2,1 % + 0,30 € (Stand 26.08.2026).</t>
        </is>
      </c>
    </row>
    <row r="15">
      <c r="A15" s="15" t="inlineStr">
        <is>
          <t>4. Retourenquote je Produkt aus Warenwirtschaft oder Shop-Export; Rückversand + Bearbeitung realistisch (Porto, Prüfen, Neuverpacken).</t>
        </is>
      </c>
    </row>
    <row r="16">
      <c r="A16" s="15" t="inlineStr">
        <is>
          <t>5. Werbekosten je Bestellung: Monatskosten des Werbekontos ÷ Bestellungen — genauer je Kampagne gegen die verkauften Artikel.</t>
        </is>
      </c>
    </row>
    <row r="17">
      <c r="A17" s="15" t="inlineStr">
        <is>
          <t>6. Unten: Fixkosten eintragen → Ergebnis und Break-even-Bestellungen.</t>
        </is>
      </c>
    </row>
    <row r="18">
      <c r="A18" s="15" t="inlineStr"/>
    </row>
    <row r="19">
      <c r="A19" s="16" t="inlineStr">
        <is>
          <t>Grenzen der Vorlage</t>
        </is>
      </c>
    </row>
    <row r="20">
      <c r="A20" s="15" t="inlineStr">
        <is>
          <t>Ein Wert je Produkt und Monat; keine Historie, keine Zuordnung von Kampagnen zu Artikeln, keine Bestände, keine Liquidität.</t>
        </is>
      </c>
    </row>
    <row r="21">
      <c r="A21" s="15" t="inlineStr">
        <is>
          <t>Für 300 Artikel, drei Kanäle und tägliche Werte ist das eine Aufgabe für ein Modell mit angebundenen Daten: decore.cloud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2026-08-26T21:24:41Z</dcterms:created>
  <dcterms:modified xsi:type="dcterms:W3CDTF">2026-08-26T21:24:41Z</dcterms:modified>
</cp:coreProperties>
</file>